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3A161FE9-204B-4B90-95E1-09D2B756565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Структура доходов" sheetId="1" r:id="rId1"/>
    <sheet name="Структура расходов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3" l="1"/>
  <c r="B23" i="3"/>
  <c r="G8" i="1"/>
  <c r="H15" i="3"/>
  <c r="F15" i="3"/>
  <c r="F14" i="3"/>
  <c r="D15" i="3"/>
  <c r="H11" i="3"/>
  <c r="F11" i="3"/>
  <c r="H27" i="3"/>
  <c r="F27" i="3"/>
  <c r="D27" i="3"/>
  <c r="H26" i="3"/>
  <c r="F26" i="3"/>
  <c r="H22" i="3"/>
  <c r="G23" i="3"/>
  <c r="E23" i="3"/>
  <c r="C23" i="3"/>
  <c r="B14" i="1"/>
  <c r="B8" i="1" s="1"/>
  <c r="D7" i="1"/>
  <c r="L17" i="1"/>
  <c r="L13" i="1"/>
  <c r="I17" i="1"/>
  <c r="I13" i="1"/>
  <c r="D14" i="1"/>
  <c r="D8" i="1" s="1"/>
  <c r="F13" i="1"/>
  <c r="D11" i="3"/>
  <c r="B13" i="3"/>
  <c r="G7" i="1"/>
  <c r="G14" i="1"/>
  <c r="B7" i="1"/>
  <c r="B5" i="1" l="1"/>
  <c r="D5" i="1"/>
  <c r="J7" i="1"/>
  <c r="C20" i="3"/>
  <c r="G20" i="3"/>
  <c r="E20" i="3"/>
  <c r="H20" i="3" s="1"/>
  <c r="H19" i="3"/>
  <c r="D19" i="3"/>
  <c r="G6" i="3"/>
  <c r="E6" i="3"/>
  <c r="C6" i="3"/>
  <c r="B6" i="3"/>
  <c r="L21" i="1" l="1"/>
  <c r="I21" i="1"/>
  <c r="F21" i="1"/>
  <c r="F18" i="1"/>
  <c r="B16" i="3" l="1"/>
  <c r="B5" i="3" s="1"/>
  <c r="H17" i="3" l="1"/>
  <c r="F17" i="3"/>
  <c r="D25" i="3"/>
  <c r="D28" i="3"/>
  <c r="I23" i="1" l="1"/>
  <c r="I18" i="1"/>
  <c r="F20" i="1"/>
  <c r="F16" i="1"/>
  <c r="J14" i="1"/>
  <c r="D23" i="3"/>
  <c r="G13" i="3"/>
  <c r="E13" i="3"/>
  <c r="C13" i="3"/>
  <c r="H8" i="3"/>
  <c r="H9" i="3"/>
  <c r="H10" i="3"/>
  <c r="H14" i="3"/>
  <c r="H25" i="3"/>
  <c r="H30" i="3"/>
  <c r="F8" i="3"/>
  <c r="F9" i="3"/>
  <c r="F10" i="3"/>
  <c r="F25" i="3"/>
  <c r="F30" i="3"/>
  <c r="J8" i="1" l="1"/>
  <c r="J5" i="1" s="1"/>
  <c r="K10" i="1" s="1"/>
  <c r="E10" i="1"/>
  <c r="G5" i="1"/>
  <c r="K26" i="1" s="1"/>
  <c r="G16" i="3"/>
  <c r="G5" i="3" s="1"/>
  <c r="E16" i="3"/>
  <c r="E5" i="3" s="1"/>
  <c r="F6" i="3"/>
  <c r="H6" i="3"/>
  <c r="F23" i="3"/>
  <c r="H23" i="3"/>
  <c r="C16" i="3"/>
  <c r="C5" i="3" s="1"/>
  <c r="H13" i="3"/>
  <c r="F13" i="3"/>
  <c r="D6" i="3"/>
  <c r="D8" i="3"/>
  <c r="D9" i="3"/>
  <c r="D10" i="3"/>
  <c r="D13" i="3"/>
  <c r="D14" i="3"/>
  <c r="D17" i="3"/>
  <c r="D30" i="3"/>
  <c r="H10" i="1" l="1"/>
  <c r="H26" i="1"/>
  <c r="K27" i="1"/>
  <c r="K21" i="1"/>
  <c r="H27" i="1"/>
  <c r="H21" i="1"/>
  <c r="E27" i="1"/>
  <c r="E21" i="1"/>
  <c r="C27" i="1"/>
  <c r="C21" i="1"/>
  <c r="F16" i="3"/>
  <c r="H16" i="3"/>
  <c r="H5" i="3"/>
  <c r="D16" i="3"/>
  <c r="L9" i="1"/>
  <c r="L11" i="1"/>
  <c r="L12" i="1"/>
  <c r="L14" i="1"/>
  <c r="L15" i="1"/>
  <c r="L16" i="1"/>
  <c r="L18" i="1"/>
  <c r="L28" i="1"/>
  <c r="L7" i="1"/>
  <c r="I9" i="1"/>
  <c r="I11" i="1"/>
  <c r="I12" i="1"/>
  <c r="I14" i="1"/>
  <c r="I15" i="1"/>
  <c r="I16" i="1"/>
  <c r="I28" i="1"/>
  <c r="I7" i="1"/>
  <c r="E11" i="1"/>
  <c r="E12" i="1"/>
  <c r="E13" i="1"/>
  <c r="E14" i="1"/>
  <c r="E15" i="1"/>
  <c r="E16" i="1"/>
  <c r="E17" i="1"/>
  <c r="E18" i="1"/>
  <c r="E19" i="1"/>
  <c r="E20" i="1"/>
  <c r="E22" i="1"/>
  <c r="E23" i="1"/>
  <c r="E24" i="1"/>
  <c r="E25" i="1"/>
  <c r="E9" i="1"/>
  <c r="F9" i="1"/>
  <c r="F11" i="1"/>
  <c r="F12" i="1"/>
  <c r="F14" i="1"/>
  <c r="F15" i="1"/>
  <c r="C11" i="1"/>
  <c r="C12" i="1"/>
  <c r="C13" i="1"/>
  <c r="C14" i="1"/>
  <c r="C15" i="1"/>
  <c r="C16" i="1"/>
  <c r="C17" i="1"/>
  <c r="C18" i="1"/>
  <c r="C19" i="1"/>
  <c r="C20" i="1"/>
  <c r="C22" i="1"/>
  <c r="C23" i="1"/>
  <c r="C24" i="1"/>
  <c r="C25" i="1"/>
  <c r="C9" i="1"/>
  <c r="D5" i="3" l="1"/>
  <c r="F5" i="3"/>
  <c r="F28" i="1"/>
  <c r="F8" i="1"/>
  <c r="F7" i="1"/>
  <c r="F5" i="1"/>
  <c r="E8" i="1"/>
  <c r="E7" i="1"/>
  <c r="C8" i="1"/>
  <c r="C7" i="1"/>
  <c r="D29" i="1" l="1"/>
  <c r="B29" i="1"/>
  <c r="C29" i="1" s="1"/>
  <c r="J29" i="1" l="1"/>
  <c r="G29" i="1"/>
  <c r="L8" i="1"/>
  <c r="I8" i="1"/>
  <c r="H8" i="1"/>
  <c r="C28" i="1"/>
  <c r="C5" i="1"/>
  <c r="F29" i="1"/>
  <c r="E28" i="1"/>
  <c r="E5" i="1"/>
  <c r="K5" i="1" l="1"/>
  <c r="K29" i="1"/>
  <c r="K12" i="1"/>
  <c r="K16" i="1"/>
  <c r="K20" i="1"/>
  <c r="K25" i="1"/>
  <c r="K11" i="1"/>
  <c r="K15" i="1"/>
  <c r="K19" i="1"/>
  <c r="K24" i="1"/>
  <c r="K9" i="1"/>
  <c r="K14" i="1"/>
  <c r="K18" i="1"/>
  <c r="K23" i="1"/>
  <c r="K28" i="1"/>
  <c r="K13" i="1"/>
  <c r="K17" i="1"/>
  <c r="K22" i="1"/>
  <c r="K7" i="1"/>
  <c r="K8" i="1"/>
  <c r="I29" i="1"/>
  <c r="H28" i="1"/>
  <c r="L5" i="1"/>
  <c r="H11" i="1"/>
  <c r="H15" i="1"/>
  <c r="H19" i="1"/>
  <c r="H24" i="1"/>
  <c r="I5" i="1"/>
  <c r="H18" i="1"/>
  <c r="H23" i="1"/>
  <c r="H13" i="1"/>
  <c r="H17" i="1"/>
  <c r="H22" i="1"/>
  <c r="H12" i="1"/>
  <c r="H16" i="1"/>
  <c r="H20" i="1"/>
  <c r="H25" i="1"/>
  <c r="H14" i="1"/>
  <c r="H9" i="1"/>
  <c r="H7" i="1"/>
  <c r="H5" i="1"/>
</calcChain>
</file>

<file path=xl/sharedStrings.xml><?xml version="1.0" encoding="utf-8"?>
<sst xmlns="http://schemas.openxmlformats.org/spreadsheetml/2006/main" count="87" uniqueCount="70">
  <si>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</si>
  <si>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</si>
  <si>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</si>
  <si>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</si>
  <si>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</si>
  <si>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</si>
  <si>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</si>
  <si>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</si>
  <si>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</si>
  <si>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</si>
  <si>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</si>
  <si>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</si>
  <si>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</si>
  <si>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</si>
  <si>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</si>
  <si>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</si>
  <si>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</si>
  <si>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</si>
  <si>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</si>
  <si>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</si>
  <si>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</si>
  <si>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Резервные фонды</t>
  </si>
  <si>
    <t>Другие общегосударственные вопросы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</si>
  <si>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</si>
  <si>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</si>
  <si>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</si>
  <si>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</si>
  <si>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</si>
  <si>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</si>
  <si>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</si>
  <si>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</si>
  <si>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</si>
  <si>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</si>
  <si>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</si>
  <si>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</si>
  <si>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</si>
  <si>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</si>
  <si>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</si>
  <si>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</si>
  <si>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</si>
  <si>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Жилищное хозяйство</t>
  </si>
  <si>
    <t>программа формирования современной городской среды</t>
  </si>
  <si>
    <t>прочие 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</si>
  <si>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</t>
  </si>
  <si>
    <t>-</t>
  </si>
  <si>
    <t>Инициативные платежи</t>
  </si>
  <si>
    <t>Жилищно-коммунальное хозяйство</t>
  </si>
  <si>
    <t>Доходы поступающие в порядке возмещения расходов</t>
  </si>
  <si>
    <t>Единый сельскохозяйственный налог</t>
  </si>
  <si>
    <t>2025 год</t>
  </si>
  <si>
    <t>Национальная оборона</t>
  </si>
  <si>
    <t>Прочие неналоговые доходы</t>
  </si>
  <si>
    <t>2026 год</t>
  </si>
  <si>
    <t>Рост 2026 к 2025 году</t>
  </si>
  <si>
    <t>% роста 2026 к 2025 году</t>
  </si>
  <si>
    <t>утверждено, тыс. рублей</t>
  </si>
  <si>
    <t>проект, тыс. рублей</t>
  </si>
  <si>
    <t>Проект бюджета на 2026 год, тыс. рублей</t>
  </si>
  <si>
    <t>Проект бюджета на 2027 год, тыс. рублей</t>
  </si>
  <si>
    <t>% роста 2027 к 2026 году</t>
  </si>
  <si>
    <t>2027 год</t>
  </si>
  <si>
    <t>Рост 2027 к 2026 году</t>
  </si>
  <si>
    <t>озеленение</t>
  </si>
  <si>
    <t>Структура и динамика доходов бюджета Городского поселения Суслонгер на 2026-2028 гг.</t>
  </si>
  <si>
    <t>2028 год</t>
  </si>
  <si>
    <t>Рост 2028 к 2027 году</t>
  </si>
  <si>
    <t>Структура и динамика расходов Городского поселения Суслонгер по разделам бюджетной классификации
на 2026 год и на плановый период 2027 и 2028 годов</t>
  </si>
  <si>
    <t>Первоначальный бюджет 2025 года, тыс .рублей</t>
  </si>
  <si>
    <t>Проект бюджета на 2028 год, тыс. рублей</t>
  </si>
  <si>
    <t>% роста 2028 к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</si>
</sst>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opLeftCell="A14" zoomScaleNormal="100" workbookViewId="0">
      <selection activeCell="D32" sqref="D32"/>
    </sheetView>
  </sheetViews>
  <sheetFormatPr defaultRowHeight="15" x14ac:dyDescent="0.25"/>
  <cols>
    <col min="1" max="1" width="35.85546875" customWidth="1"/>
    <col min="2" max="2" width="12.140625" style="1" bestFit="1" customWidth="1"/>
    <col min="3" max="3" width="10.28515625" style="1" bestFit="1" customWidth="1"/>
    <col min="4" max="4" width="10.42578125" style="1" customWidth="1"/>
    <col min="5" max="5" width="10.28515625" style="1" bestFit="1" customWidth="1"/>
    <col min="6" max="6" width="11" style="1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6" x14ac:dyDescent="0.25">
      <c r="A1" s="21"/>
      <c r="B1" s="21"/>
      <c r="C1" s="21"/>
      <c r="D1" s="21"/>
      <c r="E1" s="21"/>
      <c r="F1" s="21"/>
    </row>
    <row r="2" spans="1:12" ht="22.7" customHeight="1" x14ac:dyDescent="0.3">
      <c r="A2" s="23" t="s">
        <v>63</v>
      </c>
      <c r="B2" s="23"/>
      <c r="C2" s="23"/>
      <c r="D2" s="23"/>
      <c r="E2" s="23"/>
      <c r="F2" s="23"/>
      <c r="G2" s="24"/>
      <c r="H2" s="24"/>
      <c r="I2" s="24"/>
      <c r="J2" s="24"/>
      <c r="K2" s="24"/>
      <c r="L2" s="24"/>
    </row>
    <row r="3" spans="1:12" ht="22.7" customHeight="1" x14ac:dyDescent="0.25">
      <c r="A3" s="22" t="s">
        <v>0</v>
      </c>
      <c r="B3" s="22" t="s">
        <v>49</v>
      </c>
      <c r="C3" s="22"/>
      <c r="D3" s="22" t="s">
        <v>52</v>
      </c>
      <c r="E3" s="22"/>
      <c r="F3" s="22" t="s">
        <v>53</v>
      </c>
      <c r="G3" s="22" t="s">
        <v>60</v>
      </c>
      <c r="H3" s="22"/>
      <c r="I3" s="22" t="s">
        <v>61</v>
      </c>
      <c r="J3" s="22" t="s">
        <v>64</v>
      </c>
      <c r="K3" s="22"/>
      <c r="L3" s="22" t="s">
        <v>65</v>
      </c>
    </row>
    <row r="4" spans="1:12" ht="59.25" customHeight="1" x14ac:dyDescent="0.25">
      <c r="A4" s="22"/>
      <c r="B4" s="3" t="s">
        <v>55</v>
      </c>
      <c r="C4" s="3" t="s">
        <v>14</v>
      </c>
      <c r="D4" s="3" t="s">
        <v>56</v>
      </c>
      <c r="E4" s="3" t="s">
        <v>14</v>
      </c>
      <c r="F4" s="22"/>
      <c r="G4" s="3" t="s">
        <v>56</v>
      </c>
      <c r="H4" s="3" t="s">
        <v>14</v>
      </c>
      <c r="I4" s="22"/>
      <c r="J4" s="3" t="s">
        <v>56</v>
      </c>
      <c r="K4" s="3" t="s">
        <v>14</v>
      </c>
      <c r="L4" s="22"/>
    </row>
    <row r="5" spans="1:12" ht="15.75" customHeight="1" x14ac:dyDescent="0.25">
      <c r="A5" s="4" t="s">
        <v>15</v>
      </c>
      <c r="B5" s="25">
        <f>B7+B8</f>
        <v>7754</v>
      </c>
      <c r="C5" s="26">
        <f>B5/B29</f>
        <v>0.39829668325808121</v>
      </c>
      <c r="D5" s="25">
        <f>D7+D8</f>
        <v>7611</v>
      </c>
      <c r="E5" s="26">
        <f>D5/D29</f>
        <v>0.53911811581370639</v>
      </c>
      <c r="F5" s="26">
        <f>D5/B5</f>
        <v>0.9815579055971112</v>
      </c>
      <c r="G5" s="25">
        <f>G7+G8</f>
        <v>7991.6</v>
      </c>
      <c r="H5" s="26">
        <f>G5/G29</f>
        <v>0.65688080090863199</v>
      </c>
      <c r="I5" s="26">
        <f>G5/D5</f>
        <v>1.05000656943897</v>
      </c>
      <c r="J5" s="25">
        <f>J7+J8</f>
        <v>8385</v>
      </c>
      <c r="K5" s="26">
        <f>J5/J29</f>
        <v>0.65757665943998933</v>
      </c>
      <c r="L5" s="26">
        <f>J5/G5</f>
        <v>1.0492266880224235</v>
      </c>
    </row>
    <row r="6" spans="1:12" ht="18.75" x14ac:dyDescent="0.25">
      <c r="A6" s="4" t="s">
        <v>1</v>
      </c>
      <c r="B6" s="25"/>
      <c r="C6" s="26"/>
      <c r="D6" s="25"/>
      <c r="E6" s="26"/>
      <c r="F6" s="26"/>
      <c r="G6" s="25"/>
      <c r="H6" s="26"/>
      <c r="I6" s="26"/>
      <c r="J6" s="25"/>
      <c r="K6" s="26"/>
      <c r="L6" s="26"/>
    </row>
    <row r="7" spans="1:12" ht="19.5" x14ac:dyDescent="0.25">
      <c r="A7" s="7" t="s">
        <v>2</v>
      </c>
      <c r="B7" s="8">
        <f>B9+B11+B12+B13+B10</f>
        <v>7122</v>
      </c>
      <c r="C7" s="9">
        <f>B7/B5</f>
        <v>0.91849368068093884</v>
      </c>
      <c r="D7" s="8">
        <f>D9+D11+D12+D13+D10</f>
        <v>7071</v>
      </c>
      <c r="E7" s="9">
        <f>D7/D5</f>
        <v>0.92905005912495076</v>
      </c>
      <c r="F7" s="9">
        <f>D7/B7</f>
        <v>0.99283909014321825</v>
      </c>
      <c r="G7" s="8">
        <f>G9+G11+G12+G13+G10</f>
        <v>7444</v>
      </c>
      <c r="H7" s="9">
        <f>G7/G5</f>
        <v>0.93147805195455224</v>
      </c>
      <c r="I7" s="9">
        <f>G7/D7</f>
        <v>1.0527506717578843</v>
      </c>
      <c r="J7" s="8">
        <f>J9+J10+J11+J12+J13</f>
        <v>7829</v>
      </c>
      <c r="K7" s="9">
        <f>J7/J5</f>
        <v>0.93369111508646396</v>
      </c>
      <c r="L7" s="9">
        <f>J7/G7</f>
        <v>1.0517195056421278</v>
      </c>
    </row>
    <row r="8" spans="1:12" ht="19.5" x14ac:dyDescent="0.25">
      <c r="A8" s="7" t="s">
        <v>3</v>
      </c>
      <c r="B8" s="8">
        <f>B14+B22+B27+B21+B23+B24+B25</f>
        <v>632</v>
      </c>
      <c r="C8" s="9">
        <f>B8/B5</f>
        <v>8.1506319319061132E-2</v>
      </c>
      <c r="D8" s="8">
        <f>D14+D22+D27+D21+D23+D24+D25</f>
        <v>540</v>
      </c>
      <c r="E8" s="9">
        <f>D8/D5</f>
        <v>7.0949940875049272E-2</v>
      </c>
      <c r="F8" s="9">
        <f>D8/B8</f>
        <v>0.85443037974683544</v>
      </c>
      <c r="G8" s="8">
        <f>G14+G22+G27+G21+G23+G24+G25</f>
        <v>547.6</v>
      </c>
      <c r="H8" s="9">
        <f>G8/G5</f>
        <v>6.8521948045447714E-2</v>
      </c>
      <c r="I8" s="9">
        <f t="shared" ref="I8:I29" si="0">G8/D8</f>
        <v>1.0140740740740741</v>
      </c>
      <c r="J8" s="8">
        <f>J14+J22+J27+J21+J23+J24+J25</f>
        <v>556</v>
      </c>
      <c r="K8" s="9">
        <f>J8/J5</f>
        <v>6.6308884913536079E-2</v>
      </c>
      <c r="L8" s="9">
        <f t="shared" ref="L8:L28" si="1">J8/G8</f>
        <v>1.0153396639883125</v>
      </c>
    </row>
    <row r="9" spans="1:12" ht="38.25" customHeight="1" x14ac:dyDescent="0.25">
      <c r="A9" s="10" t="s">
        <v>4</v>
      </c>
      <c r="B9" s="11">
        <v>4696</v>
      </c>
      <c r="C9" s="12">
        <f>B9/$B$5</f>
        <v>0.60562290430745425</v>
      </c>
      <c r="D9" s="11">
        <v>4878</v>
      </c>
      <c r="E9" s="12">
        <f>D9/$D$5</f>
        <v>0.64091446590461176</v>
      </c>
      <c r="F9" s="12">
        <f>D9/B9</f>
        <v>1.038756388415673</v>
      </c>
      <c r="G9" s="11">
        <v>5164</v>
      </c>
      <c r="H9" s="12">
        <f>G9/$G$5</f>
        <v>0.6461784874117823</v>
      </c>
      <c r="I9" s="12">
        <f t="shared" si="0"/>
        <v>1.0586305863058632</v>
      </c>
      <c r="J9" s="11">
        <v>5459</v>
      </c>
      <c r="K9" s="12">
        <f>J9/$J$5</f>
        <v>0.65104353011329752</v>
      </c>
      <c r="L9" s="12">
        <f t="shared" si="1"/>
        <v>1.057126258714175</v>
      </c>
    </row>
    <row r="10" spans="1:12" ht="17.25" hidden="1" customHeight="1" x14ac:dyDescent="0.25">
      <c r="A10" s="13" t="s">
        <v>48</v>
      </c>
      <c r="B10" s="11">
        <v>0</v>
      </c>
      <c r="C10" s="12"/>
      <c r="D10" s="11">
        <v>0</v>
      </c>
      <c r="E10" s="12">
        <f>D10/$D$5</f>
        <v>0</v>
      </c>
      <c r="F10" s="12"/>
      <c r="G10" s="11">
        <v>0</v>
      </c>
      <c r="H10" s="12">
        <f>G10/$G$5</f>
        <v>0</v>
      </c>
      <c r="I10" s="12" t="s">
        <v>44</v>
      </c>
      <c r="J10" s="11">
        <v>0</v>
      </c>
      <c r="K10" s="12">
        <f>J10/$J$5</f>
        <v>0</v>
      </c>
      <c r="L10" s="12" t="s">
        <v>44</v>
      </c>
    </row>
    <row r="11" spans="1:12" ht="37.5" x14ac:dyDescent="0.25">
      <c r="A11" s="10" t="s">
        <v>5</v>
      </c>
      <c r="B11" s="11">
        <v>1965</v>
      </c>
      <c r="C11" s="12">
        <f t="shared" ref="C11:C27" si="2">B11/$B$5</f>
        <v>0.25341759092081506</v>
      </c>
      <c r="D11" s="11">
        <v>1850</v>
      </c>
      <c r="E11" s="12">
        <f t="shared" ref="E11:E27" si="3">D11/$D$5</f>
        <v>0.24306924188674287</v>
      </c>
      <c r="F11" s="12">
        <f t="shared" ref="F11:F21" si="4">D11/B11</f>
        <v>0.94147582697201015</v>
      </c>
      <c r="G11" s="11">
        <v>1924</v>
      </c>
      <c r="H11" s="12">
        <f t="shared" ref="H11:H27" si="5">G11/$G$5</f>
        <v>0.24075279042995143</v>
      </c>
      <c r="I11" s="12">
        <f t="shared" si="0"/>
        <v>1.04</v>
      </c>
      <c r="J11" s="11">
        <v>2001</v>
      </c>
      <c r="K11" s="12">
        <f t="shared" ref="K11:K29" si="6">J11/$J$5</f>
        <v>0.23864042933810375</v>
      </c>
      <c r="L11" s="12">
        <f t="shared" si="1"/>
        <v>1.0400207900207901</v>
      </c>
    </row>
    <row r="12" spans="1:12" ht="14.25" customHeight="1" x14ac:dyDescent="0.25">
      <c r="A12" s="10" t="s">
        <v>6</v>
      </c>
      <c r="B12" s="11">
        <v>458</v>
      </c>
      <c r="C12" s="12">
        <f t="shared" si="2"/>
        <v>5.9066288367294301E-2</v>
      </c>
      <c r="D12" s="11">
        <v>340</v>
      </c>
      <c r="E12" s="12">
        <f t="shared" si="3"/>
        <v>4.467218499540139E-2</v>
      </c>
      <c r="F12" s="12">
        <f t="shared" si="4"/>
        <v>0.74235807860262004</v>
      </c>
      <c r="G12" s="11">
        <v>353</v>
      </c>
      <c r="H12" s="12">
        <f t="shared" si="5"/>
        <v>4.417137994894639E-2</v>
      </c>
      <c r="I12" s="12">
        <f t="shared" si="0"/>
        <v>1.0382352941176471</v>
      </c>
      <c r="J12" s="11">
        <v>366</v>
      </c>
      <c r="K12" s="12">
        <f t="shared" si="6"/>
        <v>4.3649373881932019E-2</v>
      </c>
      <c r="L12" s="12">
        <f t="shared" si="1"/>
        <v>1.0368271954674222</v>
      </c>
    </row>
    <row r="13" spans="1:12" ht="18.75" x14ac:dyDescent="0.25">
      <c r="A13" s="10" t="s">
        <v>7</v>
      </c>
      <c r="B13" s="11">
        <v>3</v>
      </c>
      <c r="C13" s="12">
        <f t="shared" si="2"/>
        <v>3.8689708537529015E-4</v>
      </c>
      <c r="D13" s="11">
        <v>3</v>
      </c>
      <c r="E13" s="12">
        <f t="shared" si="3"/>
        <v>3.9416633819471815E-4</v>
      </c>
      <c r="F13" s="12">
        <f t="shared" si="4"/>
        <v>1</v>
      </c>
      <c r="G13" s="11">
        <v>3</v>
      </c>
      <c r="H13" s="12">
        <f t="shared" si="5"/>
        <v>3.7539416387206563E-4</v>
      </c>
      <c r="I13" s="12">
        <f t="shared" si="0"/>
        <v>1</v>
      </c>
      <c r="J13" s="11">
        <v>3</v>
      </c>
      <c r="K13" s="12">
        <f t="shared" si="6"/>
        <v>3.5778175313059033E-4</v>
      </c>
      <c r="L13" s="12">
        <f t="shared" si="1"/>
        <v>1</v>
      </c>
    </row>
    <row r="14" spans="1:12" ht="30.2" customHeight="1" x14ac:dyDescent="0.25">
      <c r="A14" s="14" t="s">
        <v>8</v>
      </c>
      <c r="B14" s="15">
        <f>B15+B16+B17+B18+B20</f>
        <v>482</v>
      </c>
      <c r="C14" s="12">
        <f t="shared" si="2"/>
        <v>6.216146505029662E-2</v>
      </c>
      <c r="D14" s="15">
        <f>D15+D16+D17+D18+D20</f>
        <v>440</v>
      </c>
      <c r="E14" s="12">
        <f t="shared" si="3"/>
        <v>5.7811062935225331E-2</v>
      </c>
      <c r="F14" s="12">
        <f t="shared" si="4"/>
        <v>0.91286307053941906</v>
      </c>
      <c r="G14" s="15">
        <f>G15+G16+G17+G18+G20</f>
        <v>447.6</v>
      </c>
      <c r="H14" s="12">
        <f t="shared" si="5"/>
        <v>5.6008809249712195E-2</v>
      </c>
      <c r="I14" s="16">
        <f t="shared" si="0"/>
        <v>1.0172727272727273</v>
      </c>
      <c r="J14" s="15">
        <f>J15+J16+J17+J18+J20</f>
        <v>456</v>
      </c>
      <c r="K14" s="12">
        <f t="shared" si="6"/>
        <v>5.438282647584973E-2</v>
      </c>
      <c r="L14" s="16">
        <f t="shared" si="1"/>
        <v>1.0187667560321716</v>
      </c>
    </row>
    <row r="15" spans="1:12" ht="37.5" x14ac:dyDescent="0.25">
      <c r="A15" s="10" t="s">
        <v>35</v>
      </c>
      <c r="B15" s="11">
        <v>200</v>
      </c>
      <c r="C15" s="12">
        <f t="shared" si="2"/>
        <v>2.5793139025019344E-2</v>
      </c>
      <c r="D15" s="11">
        <v>260</v>
      </c>
      <c r="E15" s="12">
        <f t="shared" si="3"/>
        <v>3.4161082643542243E-2</v>
      </c>
      <c r="F15" s="12">
        <f t="shared" si="4"/>
        <v>1.3</v>
      </c>
      <c r="G15" s="11">
        <v>260</v>
      </c>
      <c r="H15" s="12">
        <f t="shared" si="5"/>
        <v>3.2534160868912358E-2</v>
      </c>
      <c r="I15" s="12">
        <f t="shared" si="0"/>
        <v>1</v>
      </c>
      <c r="J15" s="11">
        <v>260</v>
      </c>
      <c r="K15" s="12">
        <f t="shared" si="6"/>
        <v>3.1007751937984496E-2</v>
      </c>
      <c r="L15" s="12">
        <f t="shared" si="1"/>
        <v>1</v>
      </c>
    </row>
    <row r="16" spans="1:12" ht="37.5" x14ac:dyDescent="0.25">
      <c r="A16" s="10" t="s">
        <v>36</v>
      </c>
      <c r="B16" s="11">
        <v>72</v>
      </c>
      <c r="C16" s="12">
        <f t="shared" si="2"/>
        <v>9.2855300490069636E-3</v>
      </c>
      <c r="D16" s="11">
        <v>10</v>
      </c>
      <c r="E16" s="12">
        <f t="shared" si="3"/>
        <v>1.3138877939823938E-3</v>
      </c>
      <c r="F16" s="12">
        <f t="shared" si="4"/>
        <v>0.1388888888888889</v>
      </c>
      <c r="G16" s="11">
        <v>10.6</v>
      </c>
      <c r="H16" s="12">
        <f t="shared" si="5"/>
        <v>1.3263927123479654E-3</v>
      </c>
      <c r="I16" s="12">
        <f t="shared" si="0"/>
        <v>1.06</v>
      </c>
      <c r="J16" s="11">
        <v>11</v>
      </c>
      <c r="K16" s="12">
        <f t="shared" si="6"/>
        <v>1.3118664281454979E-3</v>
      </c>
      <c r="L16" s="12">
        <f t="shared" si="1"/>
        <v>1.0377358490566038</v>
      </c>
    </row>
    <row r="17" spans="1:12" ht="56.25" x14ac:dyDescent="0.25">
      <c r="A17" s="10" t="s">
        <v>9</v>
      </c>
      <c r="B17" s="11">
        <v>210</v>
      </c>
      <c r="C17" s="12">
        <f t="shared" si="2"/>
        <v>2.7082795976270311E-2</v>
      </c>
      <c r="D17" s="11">
        <v>170</v>
      </c>
      <c r="E17" s="12">
        <f t="shared" si="3"/>
        <v>2.2336092497700695E-2</v>
      </c>
      <c r="F17" s="12" t="s">
        <v>44</v>
      </c>
      <c r="G17" s="11">
        <v>177</v>
      </c>
      <c r="H17" s="12">
        <f t="shared" si="5"/>
        <v>2.2148255668451872E-2</v>
      </c>
      <c r="I17" s="12">
        <f t="shared" si="0"/>
        <v>1.0411764705882354</v>
      </c>
      <c r="J17" s="11">
        <v>185</v>
      </c>
      <c r="K17" s="12">
        <f t="shared" si="6"/>
        <v>2.2063208109719738E-2</v>
      </c>
      <c r="L17" s="12">
        <f t="shared" si="1"/>
        <v>1.0451977401129944</v>
      </c>
    </row>
    <row r="18" spans="1:12" ht="0.75" customHeight="1" x14ac:dyDescent="0.25">
      <c r="A18" s="10" t="s">
        <v>10</v>
      </c>
      <c r="B18" s="11">
        <v>0</v>
      </c>
      <c r="C18" s="12">
        <f t="shared" si="2"/>
        <v>0</v>
      </c>
      <c r="D18" s="11">
        <v>0</v>
      </c>
      <c r="E18" s="12">
        <f t="shared" si="3"/>
        <v>0</v>
      </c>
      <c r="F18" s="12" t="e">
        <f t="shared" si="4"/>
        <v>#DIV/0!</v>
      </c>
      <c r="G18" s="11">
        <v>0</v>
      </c>
      <c r="H18" s="12">
        <f t="shared" si="5"/>
        <v>0</v>
      </c>
      <c r="I18" s="12" t="e">
        <f t="shared" si="0"/>
        <v>#DIV/0!</v>
      </c>
      <c r="J18" s="11">
        <v>0</v>
      </c>
      <c r="K18" s="12">
        <f t="shared" si="6"/>
        <v>0</v>
      </c>
      <c r="L18" s="12" t="e">
        <f t="shared" si="1"/>
        <v>#DIV/0!</v>
      </c>
    </row>
    <row r="19" spans="1:12" ht="37.5" hidden="1" x14ac:dyDescent="0.25">
      <c r="A19" s="10" t="s">
        <v>37</v>
      </c>
      <c r="B19" s="11"/>
      <c r="C19" s="12">
        <f t="shared" si="2"/>
        <v>0</v>
      </c>
      <c r="D19" s="11"/>
      <c r="E19" s="12">
        <f t="shared" si="3"/>
        <v>0</v>
      </c>
      <c r="F19" s="12"/>
      <c r="G19" s="11"/>
      <c r="H19" s="12">
        <f t="shared" si="5"/>
        <v>0</v>
      </c>
      <c r="I19" s="12"/>
      <c r="J19" s="11"/>
      <c r="K19" s="12">
        <f t="shared" si="6"/>
        <v>0</v>
      </c>
      <c r="L19" s="12"/>
    </row>
    <row r="20" spans="1:12" ht="37.5" hidden="1" x14ac:dyDescent="0.25">
      <c r="A20" s="10" t="s">
        <v>38</v>
      </c>
      <c r="B20" s="11">
        <v>0</v>
      </c>
      <c r="C20" s="12">
        <f t="shared" si="2"/>
        <v>0</v>
      </c>
      <c r="D20" s="11">
        <v>0</v>
      </c>
      <c r="E20" s="12">
        <f t="shared" si="3"/>
        <v>0</v>
      </c>
      <c r="F20" s="12" t="e">
        <f t="shared" si="4"/>
        <v>#DIV/0!</v>
      </c>
      <c r="G20" s="11">
        <v>0</v>
      </c>
      <c r="H20" s="12">
        <f t="shared" si="5"/>
        <v>0</v>
      </c>
      <c r="I20" s="12"/>
      <c r="J20" s="11">
        <v>0</v>
      </c>
      <c r="K20" s="12">
        <f t="shared" si="6"/>
        <v>0</v>
      </c>
      <c r="L20" s="12"/>
    </row>
    <row r="21" spans="1:12" ht="56.25" hidden="1" x14ac:dyDescent="0.25">
      <c r="A21" s="10" t="s">
        <v>47</v>
      </c>
      <c r="B21" s="11">
        <v>0</v>
      </c>
      <c r="C21" s="12">
        <f t="shared" si="2"/>
        <v>0</v>
      </c>
      <c r="D21" s="11">
        <v>0</v>
      </c>
      <c r="E21" s="12">
        <f t="shared" si="3"/>
        <v>0</v>
      </c>
      <c r="F21" s="12" t="e">
        <f t="shared" si="4"/>
        <v>#DIV/0!</v>
      </c>
      <c r="G21" s="11">
        <v>0</v>
      </c>
      <c r="H21" s="12">
        <f t="shared" si="5"/>
        <v>0</v>
      </c>
      <c r="I21" s="12" t="e">
        <f t="shared" si="0"/>
        <v>#DIV/0!</v>
      </c>
      <c r="J21" s="11">
        <v>0</v>
      </c>
      <c r="K21" s="12">
        <f t="shared" si="6"/>
        <v>0</v>
      </c>
      <c r="L21" s="12" t="e">
        <f t="shared" si="1"/>
        <v>#DIV/0!</v>
      </c>
    </row>
    <row r="22" spans="1:12" ht="57" customHeight="1" x14ac:dyDescent="0.25">
      <c r="A22" s="14" t="s">
        <v>11</v>
      </c>
      <c r="B22" s="15">
        <v>0</v>
      </c>
      <c r="C22" s="12">
        <f t="shared" si="2"/>
        <v>0</v>
      </c>
      <c r="D22" s="15">
        <v>0</v>
      </c>
      <c r="E22" s="12">
        <f t="shared" si="3"/>
        <v>0</v>
      </c>
      <c r="F22" s="12"/>
      <c r="G22" s="15">
        <v>0</v>
      </c>
      <c r="H22" s="12">
        <f t="shared" si="5"/>
        <v>0</v>
      </c>
      <c r="I22" s="16" t="s">
        <v>44</v>
      </c>
      <c r="J22" s="15">
        <v>0</v>
      </c>
      <c r="K22" s="12">
        <f t="shared" si="6"/>
        <v>0</v>
      </c>
      <c r="L22" s="16" t="s">
        <v>44</v>
      </c>
    </row>
    <row r="23" spans="1:12" ht="19.149999999999999" hidden="1" customHeight="1" x14ac:dyDescent="0.25">
      <c r="A23" s="10" t="s">
        <v>12</v>
      </c>
      <c r="B23" s="11">
        <v>0</v>
      </c>
      <c r="C23" s="12">
        <f t="shared" si="2"/>
        <v>0</v>
      </c>
      <c r="D23" s="11">
        <v>0</v>
      </c>
      <c r="E23" s="12">
        <f t="shared" si="3"/>
        <v>0</v>
      </c>
      <c r="F23" s="12"/>
      <c r="G23" s="11">
        <v>0</v>
      </c>
      <c r="H23" s="12">
        <f t="shared" si="5"/>
        <v>0</v>
      </c>
      <c r="I23" s="16" t="e">
        <f t="shared" si="0"/>
        <v>#DIV/0!</v>
      </c>
      <c r="J23" s="11"/>
      <c r="K23" s="12">
        <f t="shared" si="6"/>
        <v>0</v>
      </c>
      <c r="L23" s="12"/>
    </row>
    <row r="24" spans="1:12" ht="56.25" x14ac:dyDescent="0.25">
      <c r="A24" s="10" t="s">
        <v>39</v>
      </c>
      <c r="B24" s="11">
        <v>0</v>
      </c>
      <c r="C24" s="12">
        <f t="shared" si="2"/>
        <v>0</v>
      </c>
      <c r="D24" s="11">
        <v>0</v>
      </c>
      <c r="E24" s="12">
        <f t="shared" si="3"/>
        <v>0</v>
      </c>
      <c r="F24" s="12"/>
      <c r="G24" s="11">
        <v>0</v>
      </c>
      <c r="H24" s="12">
        <f t="shared" si="5"/>
        <v>0</v>
      </c>
      <c r="I24" s="12"/>
      <c r="J24" s="11">
        <v>0</v>
      </c>
      <c r="K24" s="12">
        <f t="shared" si="6"/>
        <v>0</v>
      </c>
      <c r="L24" s="12"/>
    </row>
    <row r="25" spans="1:12" ht="56.25" x14ac:dyDescent="0.25">
      <c r="A25" s="10" t="s">
        <v>13</v>
      </c>
      <c r="B25" s="11">
        <v>0</v>
      </c>
      <c r="C25" s="12">
        <f t="shared" si="2"/>
        <v>0</v>
      </c>
      <c r="D25" s="11">
        <v>100</v>
      </c>
      <c r="E25" s="12">
        <f t="shared" si="3"/>
        <v>1.3138877939823939E-2</v>
      </c>
      <c r="F25" s="12"/>
      <c r="G25" s="11">
        <v>100</v>
      </c>
      <c r="H25" s="12">
        <f t="shared" si="5"/>
        <v>1.2513138795735521E-2</v>
      </c>
      <c r="I25" s="12" t="s">
        <v>44</v>
      </c>
      <c r="J25" s="11">
        <v>100</v>
      </c>
      <c r="K25" s="12">
        <f t="shared" si="6"/>
        <v>1.1926058437686345E-2</v>
      </c>
      <c r="L25" s="12" t="s">
        <v>44</v>
      </c>
    </row>
    <row r="26" spans="1:12" ht="13.7" customHeight="1" x14ac:dyDescent="0.25">
      <c r="A26" s="17" t="s">
        <v>51</v>
      </c>
      <c r="B26" s="11"/>
      <c r="C26" s="12"/>
      <c r="D26" s="11"/>
      <c r="E26" s="12"/>
      <c r="F26" s="12"/>
      <c r="G26" s="11">
        <v>0</v>
      </c>
      <c r="H26" s="12">
        <f t="shared" si="5"/>
        <v>0</v>
      </c>
      <c r="I26" s="12"/>
      <c r="J26" s="11">
        <v>0</v>
      </c>
      <c r="K26" s="12">
        <f t="shared" ref="K26" si="7">J26/$G$5</f>
        <v>0</v>
      </c>
      <c r="L26" s="12"/>
    </row>
    <row r="27" spans="1:12" ht="15" customHeight="1" x14ac:dyDescent="0.25">
      <c r="A27" s="10" t="s">
        <v>45</v>
      </c>
      <c r="B27" s="11">
        <v>150</v>
      </c>
      <c r="C27" s="12">
        <f t="shared" si="2"/>
        <v>1.9344854268764509E-2</v>
      </c>
      <c r="D27" s="11">
        <v>0</v>
      </c>
      <c r="E27" s="12">
        <f t="shared" si="3"/>
        <v>0</v>
      </c>
      <c r="F27" s="12" t="s">
        <v>44</v>
      </c>
      <c r="G27" s="11">
        <v>0</v>
      </c>
      <c r="H27" s="12">
        <f t="shared" si="5"/>
        <v>0</v>
      </c>
      <c r="I27" s="12" t="s">
        <v>44</v>
      </c>
      <c r="J27" s="11">
        <v>0</v>
      </c>
      <c r="K27" s="12">
        <f t="shared" si="6"/>
        <v>0</v>
      </c>
      <c r="L27" s="12" t="s">
        <v>44</v>
      </c>
    </row>
    <row r="28" spans="1:12" ht="19.5" x14ac:dyDescent="0.25">
      <c r="A28" s="18" t="s">
        <v>16</v>
      </c>
      <c r="B28" s="19">
        <v>11713.9</v>
      </c>
      <c r="C28" s="20">
        <f>B28/$B$29</f>
        <v>0.60170331674191868</v>
      </c>
      <c r="D28" s="19">
        <v>6506.5</v>
      </c>
      <c r="E28" s="20">
        <f>D28/D29</f>
        <v>0.46088188418629361</v>
      </c>
      <c r="F28" s="9">
        <f t="shared" ref="F28:F29" si="8">D28/B28</f>
        <v>0.55545121607662695</v>
      </c>
      <c r="G28" s="19">
        <v>4174.3819999999996</v>
      </c>
      <c r="H28" s="20">
        <f>G28/G29</f>
        <v>0.34311919909136801</v>
      </c>
      <c r="I28" s="9">
        <f t="shared" si="0"/>
        <v>0.64157104434027501</v>
      </c>
      <c r="J28" s="19">
        <v>4366.3649999999998</v>
      </c>
      <c r="K28" s="6">
        <f t="shared" si="6"/>
        <v>0.52073524150268335</v>
      </c>
      <c r="L28" s="9">
        <f t="shared" si="1"/>
        <v>1.0459907598298384</v>
      </c>
    </row>
    <row r="29" spans="1:12" ht="19.5" x14ac:dyDescent="0.25">
      <c r="A29" s="18" t="s">
        <v>17</v>
      </c>
      <c r="B29" s="19">
        <f>B5+B28</f>
        <v>19467.900000000001</v>
      </c>
      <c r="C29" s="20">
        <f>B29/$B$29</f>
        <v>1</v>
      </c>
      <c r="D29" s="19">
        <f>D5+D28</f>
        <v>14117.5</v>
      </c>
      <c r="E29" s="20">
        <v>1</v>
      </c>
      <c r="F29" s="9">
        <f t="shared" si="8"/>
        <v>0.72516809722671671</v>
      </c>
      <c r="G29" s="19">
        <f>G5+G28</f>
        <v>12165.982</v>
      </c>
      <c r="H29" s="20">
        <v>1</v>
      </c>
      <c r="I29" s="9">
        <f t="shared" si="0"/>
        <v>0.8617660350628652</v>
      </c>
      <c r="J29" s="19">
        <f>J5+J28</f>
        <v>12751.365</v>
      </c>
      <c r="K29" s="6">
        <f t="shared" si="6"/>
        <v>1.5207352415026834</v>
      </c>
      <c r="L29" s="9">
        <v>1</v>
      </c>
    </row>
  </sheetData>
  <mergeCells count="21">
    <mergeCell ref="B5:B6"/>
    <mergeCell ref="C5:C6"/>
    <mergeCell ref="D5:D6"/>
    <mergeCell ref="E5:E6"/>
    <mergeCell ref="F5:F6"/>
    <mergeCell ref="J5:J6"/>
    <mergeCell ref="K5:K6"/>
    <mergeCell ref="L5:L6"/>
    <mergeCell ref="I3:I4"/>
    <mergeCell ref="G5:G6"/>
    <mergeCell ref="H5:H6"/>
    <mergeCell ref="I5:I6"/>
    <mergeCell ref="J3:K3"/>
    <mergeCell ref="A1:F1"/>
    <mergeCell ref="G3:H3"/>
    <mergeCell ref="B3:C3"/>
    <mergeCell ref="D3:E3"/>
    <mergeCell ref="F3:F4"/>
    <mergeCell ref="A2:L2"/>
    <mergeCell ref="L3:L4"/>
    <mergeCell ref="A3:A4"/>
  </mergeCells>
  <printOptions horizontalCentered="1"/>
  <pageMargins left="0.25" right="0.25" top="0.75" bottom="0.75" header="0.3" footer="0.3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"/>
  <sheetViews>
    <sheetView tabSelected="1" zoomScaleNormal="100" workbookViewId="0">
      <selection activeCell="B12" sqref="B12"/>
    </sheetView>
  </sheetViews>
  <sheetFormatPr defaultRowHeight="15" x14ac:dyDescent="0.2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6" max="6" width="11.28515625" bestFit="1" customWidth="1"/>
    <col min="7" max="7" width="16.28515625" customWidth="1"/>
    <col min="8" max="8" width="11.28515625" bestFit="1" customWidth="1"/>
  </cols>
  <sheetData>
    <row r="1" spans="1:8" ht="35.450000000000003" customHeight="1" x14ac:dyDescent="0.3">
      <c r="A1" s="28" t="s">
        <v>66</v>
      </c>
      <c r="B1" s="28"/>
      <c r="C1" s="28"/>
      <c r="D1" s="28"/>
      <c r="E1" s="28"/>
      <c r="F1" s="24"/>
      <c r="G1" s="24"/>
      <c r="H1" s="24"/>
    </row>
    <row r="2" spans="1:8" ht="15.75" customHeight="1" x14ac:dyDescent="0.25">
      <c r="A2" s="22" t="s">
        <v>18</v>
      </c>
      <c r="B2" s="22" t="s">
        <v>67</v>
      </c>
      <c r="C2" s="22" t="s">
        <v>57</v>
      </c>
      <c r="D2" s="22" t="s">
        <v>54</v>
      </c>
      <c r="E2" s="22" t="s">
        <v>58</v>
      </c>
      <c r="F2" s="22" t="s">
        <v>59</v>
      </c>
      <c r="G2" s="22" t="s">
        <v>68</v>
      </c>
      <c r="H2" s="22" t="s">
        <v>69</v>
      </c>
    </row>
    <row r="3" spans="1:8" x14ac:dyDescent="0.25">
      <c r="A3" s="22"/>
      <c r="B3" s="22"/>
      <c r="C3" s="27"/>
      <c r="D3" s="27"/>
      <c r="E3" s="27"/>
      <c r="F3" s="27"/>
      <c r="G3" s="27"/>
      <c r="H3" s="27"/>
    </row>
    <row r="4" spans="1:8" ht="45" customHeight="1" x14ac:dyDescent="0.25">
      <c r="A4" s="22"/>
      <c r="B4" s="22"/>
      <c r="C4" s="27"/>
      <c r="D4" s="27"/>
      <c r="E4" s="27"/>
      <c r="F4" s="27"/>
      <c r="G4" s="27"/>
      <c r="H4" s="27"/>
    </row>
    <row r="5" spans="1:8" ht="18.75" x14ac:dyDescent="0.25">
      <c r="A5" s="4" t="s">
        <v>34</v>
      </c>
      <c r="B5" s="5">
        <f>B6+B11+B12+B13+B16+B30</f>
        <v>19467.917569999998</v>
      </c>
      <c r="C5" s="5">
        <f>C6+C11+C12+C13+C16+C30</f>
        <v>14117.5</v>
      </c>
      <c r="D5" s="5">
        <f>C5/B5*100</f>
        <v>72.516744275489557</v>
      </c>
      <c r="E5" s="5">
        <f>E6+E11+E12+E13+E16+E30</f>
        <v>12165.982</v>
      </c>
      <c r="F5" s="5">
        <f>E5/C5*100</f>
        <v>86.176603506286526</v>
      </c>
      <c r="G5" s="5">
        <f>G6+G11+G12+G13+G16+G30</f>
        <v>12751.365</v>
      </c>
      <c r="H5" s="5">
        <f>G5/E5*100</f>
        <v>104.81163789326664</v>
      </c>
    </row>
    <row r="6" spans="1:8" ht="37.5" x14ac:dyDescent="0.25">
      <c r="A6" s="4" t="s">
        <v>19</v>
      </c>
      <c r="B6" s="5">
        <f>B8+B9+B10</f>
        <v>5475.1890000000003</v>
      </c>
      <c r="C6" s="5">
        <f>C8+C9+C10</f>
        <v>7033.1</v>
      </c>
      <c r="D6" s="5">
        <f t="shared" ref="D6:D30" si="0">C6/B6*100</f>
        <v>128.45401318566354</v>
      </c>
      <c r="E6" s="5">
        <f>E8+E9+E10</f>
        <v>7293.1</v>
      </c>
      <c r="F6" s="5">
        <f t="shared" ref="F6:F30" si="1">E6/C6*100</f>
        <v>103.69680510727844</v>
      </c>
      <c r="G6" s="5">
        <f>G8+G9+G10</f>
        <v>7573.1</v>
      </c>
      <c r="H6" s="5">
        <f t="shared" ref="H6:H30" si="2">G6/E6*100</f>
        <v>103.83924531406399</v>
      </c>
    </row>
    <row r="7" spans="1:8" ht="18.75" x14ac:dyDescent="0.25">
      <c r="A7" s="10" t="s">
        <v>20</v>
      </c>
      <c r="B7" s="11"/>
      <c r="C7" s="11"/>
      <c r="D7" s="5"/>
      <c r="E7" s="5"/>
      <c r="F7" s="5"/>
      <c r="G7" s="5"/>
      <c r="H7" s="5"/>
    </row>
    <row r="8" spans="1:8" ht="37.5" customHeight="1" x14ac:dyDescent="0.25">
      <c r="A8" s="10" t="s">
        <v>33</v>
      </c>
      <c r="B8" s="11">
        <v>5375.1890000000003</v>
      </c>
      <c r="C8" s="11">
        <v>6983.6</v>
      </c>
      <c r="D8" s="5">
        <f t="shared" si="0"/>
        <v>129.92287340966058</v>
      </c>
      <c r="E8" s="11">
        <v>6983.6</v>
      </c>
      <c r="F8" s="5">
        <f t="shared" si="1"/>
        <v>100</v>
      </c>
      <c r="G8" s="11">
        <v>6983.6</v>
      </c>
      <c r="H8" s="5">
        <f t="shared" si="2"/>
        <v>100</v>
      </c>
    </row>
    <row r="9" spans="1:8" ht="18.75" x14ac:dyDescent="0.25">
      <c r="A9" s="10" t="s">
        <v>21</v>
      </c>
      <c r="B9" s="11">
        <v>10</v>
      </c>
      <c r="C9" s="11">
        <v>10</v>
      </c>
      <c r="D9" s="5">
        <f t="shared" si="0"/>
        <v>100</v>
      </c>
      <c r="E9" s="11">
        <v>10</v>
      </c>
      <c r="F9" s="5">
        <f t="shared" si="1"/>
        <v>100</v>
      </c>
      <c r="G9" s="11">
        <v>10</v>
      </c>
      <c r="H9" s="5">
        <f t="shared" si="2"/>
        <v>100</v>
      </c>
    </row>
    <row r="10" spans="1:8" ht="37.5" x14ac:dyDescent="0.25">
      <c r="A10" s="10" t="s">
        <v>22</v>
      </c>
      <c r="B10" s="11">
        <v>90</v>
      </c>
      <c r="C10" s="11">
        <v>39.5</v>
      </c>
      <c r="D10" s="5">
        <f t="shared" si="0"/>
        <v>43.888888888888886</v>
      </c>
      <c r="E10" s="11">
        <v>299.5</v>
      </c>
      <c r="F10" s="5">
        <f t="shared" si="1"/>
        <v>758.22784810126586</v>
      </c>
      <c r="G10" s="11">
        <v>579.5</v>
      </c>
      <c r="H10" s="5">
        <f t="shared" si="2"/>
        <v>193.48914858096828</v>
      </c>
    </row>
    <row r="11" spans="1:8" ht="18.75" x14ac:dyDescent="0.25">
      <c r="A11" s="4" t="s">
        <v>50</v>
      </c>
      <c r="B11" s="5">
        <v>369</v>
      </c>
      <c r="C11" s="5">
        <v>495.8</v>
      </c>
      <c r="D11" s="5">
        <f t="shared" si="0"/>
        <v>134.36314363143632</v>
      </c>
      <c r="E11" s="5">
        <v>575</v>
      </c>
      <c r="F11" s="5">
        <f t="shared" si="1"/>
        <v>115.97418313836224</v>
      </c>
      <c r="G11" s="5">
        <v>726</v>
      </c>
      <c r="H11" s="5">
        <f t="shared" si="2"/>
        <v>126.26086956521738</v>
      </c>
    </row>
    <row r="12" spans="1:8" ht="18.75" x14ac:dyDescent="0.25">
      <c r="A12" s="4" t="s">
        <v>23</v>
      </c>
      <c r="B12" s="5">
        <v>0</v>
      </c>
      <c r="C12" s="5">
        <v>30</v>
      </c>
      <c r="D12" s="5"/>
      <c r="E12" s="5">
        <v>0</v>
      </c>
      <c r="F12" s="5"/>
      <c r="G12" s="5">
        <v>0</v>
      </c>
      <c r="H12" s="5"/>
    </row>
    <row r="13" spans="1:8" ht="18.75" x14ac:dyDescent="0.25">
      <c r="A13" s="4" t="s">
        <v>24</v>
      </c>
      <c r="B13" s="5">
        <f>B14+B15</f>
        <v>8662.29853</v>
      </c>
      <c r="C13" s="5">
        <f>C14+C15</f>
        <v>3508.1</v>
      </c>
      <c r="D13" s="5">
        <f t="shared" si="0"/>
        <v>40.498488800062169</v>
      </c>
      <c r="E13" s="5">
        <f>E14+E15</f>
        <v>2319.8820000000001</v>
      </c>
      <c r="F13" s="5">
        <f t="shared" si="1"/>
        <v>66.129300761095749</v>
      </c>
      <c r="G13" s="5">
        <f>G14+G15</f>
        <v>2474.2649999999999</v>
      </c>
      <c r="H13" s="5">
        <f t="shared" si="2"/>
        <v>106.65477813095666</v>
      </c>
    </row>
    <row r="14" spans="1:8" ht="18.75" x14ac:dyDescent="0.25">
      <c r="A14" s="10" t="s">
        <v>25</v>
      </c>
      <c r="B14" s="11">
        <v>6602.6384900000003</v>
      </c>
      <c r="C14" s="11">
        <v>3408.1</v>
      </c>
      <c r="D14" s="5">
        <f t="shared" si="0"/>
        <v>51.617243699798564</v>
      </c>
      <c r="E14" s="11">
        <v>2319.8820000000001</v>
      </c>
      <c r="F14" s="5">
        <f t="shared" si="1"/>
        <v>68.06965758047005</v>
      </c>
      <c r="G14" s="11">
        <v>2474.2649999999999</v>
      </c>
      <c r="H14" s="5">
        <f t="shared" si="2"/>
        <v>106.65477813095666</v>
      </c>
    </row>
    <row r="15" spans="1:8" ht="37.5" x14ac:dyDescent="0.25">
      <c r="A15" s="10" t="s">
        <v>26</v>
      </c>
      <c r="B15" s="11">
        <v>2059.6600400000002</v>
      </c>
      <c r="C15" s="11">
        <v>100</v>
      </c>
      <c r="D15" s="5">
        <f t="shared" si="0"/>
        <v>4.8551701765306854</v>
      </c>
      <c r="E15" s="11">
        <v>0</v>
      </c>
      <c r="F15" s="5">
        <f t="shared" si="1"/>
        <v>0</v>
      </c>
      <c r="G15" s="11">
        <v>0</v>
      </c>
      <c r="H15" s="5" t="e">
        <f t="shared" si="2"/>
        <v>#DIV/0!</v>
      </c>
    </row>
    <row r="16" spans="1:8" ht="37.5" x14ac:dyDescent="0.25">
      <c r="A16" s="4" t="s">
        <v>46</v>
      </c>
      <c r="B16" s="5">
        <f>B17+B20+B23</f>
        <v>4491.8300399999998</v>
      </c>
      <c r="C16" s="5">
        <f>C17+C20+C23</f>
        <v>2440</v>
      </c>
      <c r="D16" s="5">
        <f t="shared" si="0"/>
        <v>54.320844249930701</v>
      </c>
      <c r="E16" s="5">
        <f>E17+E20+E23</f>
        <v>1367.5</v>
      </c>
      <c r="F16" s="5">
        <f t="shared" si="1"/>
        <v>56.045081967213115</v>
      </c>
      <c r="G16" s="5">
        <f>G17+G20+G23</f>
        <v>1367.5</v>
      </c>
      <c r="H16" s="5">
        <f t="shared" si="2"/>
        <v>100</v>
      </c>
    </row>
    <row r="17" spans="1:8" ht="18.75" x14ac:dyDescent="0.25">
      <c r="A17" s="10" t="s">
        <v>40</v>
      </c>
      <c r="B17" s="11">
        <v>904</v>
      </c>
      <c r="C17" s="11">
        <v>760</v>
      </c>
      <c r="D17" s="5">
        <f t="shared" si="0"/>
        <v>84.070796460176993</v>
      </c>
      <c r="E17" s="11">
        <v>760</v>
      </c>
      <c r="F17" s="5">
        <f t="shared" si="1"/>
        <v>100</v>
      </c>
      <c r="G17" s="11">
        <v>760</v>
      </c>
      <c r="H17" s="5">
        <f t="shared" si="2"/>
        <v>100</v>
      </c>
    </row>
    <row r="18" spans="1:8" ht="18.75" x14ac:dyDescent="0.25">
      <c r="A18" s="10" t="s">
        <v>20</v>
      </c>
      <c r="B18" s="11"/>
      <c r="C18" s="11"/>
      <c r="D18" s="5"/>
      <c r="E18" s="11"/>
      <c r="F18" s="5"/>
      <c r="G18" s="11"/>
      <c r="H18" s="5"/>
    </row>
    <row r="19" spans="1:8" ht="93.75" x14ac:dyDescent="0.25">
      <c r="A19" s="10" t="s">
        <v>43</v>
      </c>
      <c r="B19" s="11">
        <v>194</v>
      </c>
      <c r="C19" s="11">
        <v>260</v>
      </c>
      <c r="D19" s="5">
        <f t="shared" si="0"/>
        <v>134.02061855670101</v>
      </c>
      <c r="E19" s="11">
        <v>260</v>
      </c>
      <c r="F19" s="5">
        <f t="shared" si="1"/>
        <v>100</v>
      </c>
      <c r="G19" s="11">
        <v>260</v>
      </c>
      <c r="H19" s="5">
        <f t="shared" si="2"/>
        <v>100</v>
      </c>
    </row>
    <row r="20" spans="1:8" ht="23.25" customHeight="1" x14ac:dyDescent="0.25">
      <c r="A20" s="10" t="s">
        <v>27</v>
      </c>
      <c r="B20" s="11">
        <v>0</v>
      </c>
      <c r="C20" s="11">
        <f>C22</f>
        <v>0</v>
      </c>
      <c r="D20" s="5"/>
      <c r="E20" s="11">
        <f>E22</f>
        <v>0</v>
      </c>
      <c r="F20" s="5"/>
      <c r="G20" s="11">
        <f>G22</f>
        <v>0</v>
      </c>
      <c r="H20" s="5" t="e">
        <f t="shared" si="2"/>
        <v>#DIV/0!</v>
      </c>
    </row>
    <row r="21" spans="1:8" ht="13.5" customHeight="1" x14ac:dyDescent="0.25">
      <c r="A21" s="10" t="s">
        <v>20</v>
      </c>
      <c r="B21" s="11"/>
      <c r="C21" s="11"/>
      <c r="D21" s="5"/>
      <c r="E21" s="11"/>
      <c r="F21" s="5"/>
      <c r="G21" s="11"/>
      <c r="H21" s="5"/>
    </row>
    <row r="22" spans="1:8" ht="39.75" customHeight="1" x14ac:dyDescent="0.25">
      <c r="A22" s="10" t="s">
        <v>42</v>
      </c>
      <c r="B22" s="11">
        <v>0</v>
      </c>
      <c r="C22" s="11">
        <v>0</v>
      </c>
      <c r="D22" s="5"/>
      <c r="E22" s="11">
        <v>0</v>
      </c>
      <c r="F22" s="5"/>
      <c r="G22" s="11">
        <v>0</v>
      </c>
      <c r="H22" s="5" t="e">
        <f t="shared" si="2"/>
        <v>#DIV/0!</v>
      </c>
    </row>
    <row r="23" spans="1:8" ht="18.75" x14ac:dyDescent="0.25">
      <c r="A23" s="10" t="s">
        <v>28</v>
      </c>
      <c r="B23" s="11">
        <f>B25+B26+B27+B28+B29</f>
        <v>3587.8300399999998</v>
      </c>
      <c r="C23" s="11">
        <f>C25+C26+C27+C28+C29</f>
        <v>1680</v>
      </c>
      <c r="D23" s="5">
        <f t="shared" si="0"/>
        <v>46.824960526837003</v>
      </c>
      <c r="E23" s="11">
        <f>E25+E26+E27+E28+E29</f>
        <v>607.5</v>
      </c>
      <c r="F23" s="5">
        <f t="shared" si="1"/>
        <v>36.160714285714285</v>
      </c>
      <c r="G23" s="11">
        <f>G25+G26+G27+G28+G29</f>
        <v>607.5</v>
      </c>
      <c r="H23" s="5">
        <f t="shared" si="2"/>
        <v>100</v>
      </c>
    </row>
    <row r="24" spans="1:8" ht="18.75" x14ac:dyDescent="0.25">
      <c r="A24" s="10" t="s">
        <v>20</v>
      </c>
      <c r="B24" s="11"/>
      <c r="C24" s="11"/>
      <c r="D24" s="5"/>
      <c r="E24" s="11"/>
      <c r="F24" s="5"/>
      <c r="G24" s="11"/>
      <c r="H24" s="5"/>
    </row>
    <row r="25" spans="1:8" ht="18.75" x14ac:dyDescent="0.25">
      <c r="A25" s="10" t="s">
        <v>29</v>
      </c>
      <c r="B25" s="11">
        <v>870</v>
      </c>
      <c r="C25" s="11">
        <v>1100</v>
      </c>
      <c r="D25" s="5">
        <f t="shared" si="0"/>
        <v>126.43678160919541</v>
      </c>
      <c r="E25" s="11">
        <v>577.5</v>
      </c>
      <c r="F25" s="5">
        <f t="shared" si="1"/>
        <v>52.5</v>
      </c>
      <c r="G25" s="11">
        <v>577.5</v>
      </c>
      <c r="H25" s="5">
        <f t="shared" si="2"/>
        <v>100</v>
      </c>
    </row>
    <row r="26" spans="1:8" ht="18.75" x14ac:dyDescent="0.25">
      <c r="A26" s="10" t="s">
        <v>62</v>
      </c>
      <c r="B26" s="11">
        <v>60</v>
      </c>
      <c r="C26" s="11">
        <v>0</v>
      </c>
      <c r="D26" s="5"/>
      <c r="E26" s="11">
        <v>0</v>
      </c>
      <c r="F26" s="5" t="e">
        <f t="shared" si="1"/>
        <v>#DIV/0!</v>
      </c>
      <c r="G26" s="11">
        <v>0</v>
      </c>
      <c r="H26" s="5" t="e">
        <f t="shared" si="2"/>
        <v>#DIV/0!</v>
      </c>
    </row>
    <row r="27" spans="1:8" ht="18.75" x14ac:dyDescent="0.25">
      <c r="A27" s="10" t="s">
        <v>30</v>
      </c>
      <c r="B27" s="11">
        <v>30</v>
      </c>
      <c r="C27" s="11">
        <v>30</v>
      </c>
      <c r="D27" s="5">
        <f t="shared" si="0"/>
        <v>100</v>
      </c>
      <c r="E27" s="11">
        <v>30</v>
      </c>
      <c r="F27" s="5">
        <f t="shared" si="1"/>
        <v>100</v>
      </c>
      <c r="G27" s="11">
        <v>30</v>
      </c>
      <c r="H27" s="5">
        <f t="shared" si="2"/>
        <v>100</v>
      </c>
    </row>
    <row r="28" spans="1:8" ht="36.75" customHeight="1" x14ac:dyDescent="0.25">
      <c r="A28" s="10" t="s">
        <v>41</v>
      </c>
      <c r="B28" s="11">
        <v>2627.8300399999998</v>
      </c>
      <c r="C28" s="11">
        <v>0</v>
      </c>
      <c r="D28" s="5">
        <f t="shared" si="0"/>
        <v>0</v>
      </c>
      <c r="E28" s="11">
        <v>0</v>
      </c>
      <c r="F28" s="5"/>
      <c r="G28" s="11">
        <v>0</v>
      </c>
      <c r="H28" s="5"/>
    </row>
    <row r="29" spans="1:8" ht="23.25" customHeight="1" x14ac:dyDescent="0.25">
      <c r="A29" s="10" t="s">
        <v>31</v>
      </c>
      <c r="B29" s="11">
        <v>0</v>
      </c>
      <c r="C29" s="11">
        <v>550</v>
      </c>
      <c r="D29" s="5"/>
      <c r="E29" s="11">
        <v>0</v>
      </c>
      <c r="F29" s="5"/>
      <c r="G29" s="11">
        <v>0</v>
      </c>
      <c r="H29" s="5"/>
    </row>
    <row r="30" spans="1:8" ht="18.75" x14ac:dyDescent="0.25">
      <c r="A30" s="4" t="s">
        <v>32</v>
      </c>
      <c r="B30" s="5">
        <v>469.6</v>
      </c>
      <c r="C30" s="5">
        <v>610.5</v>
      </c>
      <c r="D30" s="5">
        <f t="shared" si="0"/>
        <v>130.00425894378193</v>
      </c>
      <c r="E30" s="5">
        <v>610.5</v>
      </c>
      <c r="F30" s="5">
        <f t="shared" si="1"/>
        <v>100</v>
      </c>
      <c r="G30" s="5">
        <v>610.5</v>
      </c>
      <c r="H30" s="5">
        <f t="shared" si="2"/>
        <v>100</v>
      </c>
    </row>
    <row r="31" spans="1:8" x14ac:dyDescent="0.25">
      <c r="D31" s="2"/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31496062992125984" bottom="0.39370078740157483" header="0.39370078740157483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2025-11-12T12:26:33Z</dcterms:modified>
</cp:coreProperties>
</file>